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gonzalez\AppData\Local\Microsoft\Windows\Temporary Internet Files\Content.Outlook\9405H5YH\"/>
    </mc:Choice>
  </mc:AlternateContent>
  <bookViews>
    <workbookView xWindow="240" yWindow="1980" windowWidth="9855" windowHeight="5535"/>
  </bookViews>
  <sheets>
    <sheet name="Computo Final MR" sheetId="8" r:id="rId1"/>
  </sheets>
  <calcPr calcId="152511"/>
</workbook>
</file>

<file path=xl/calcChain.xml><?xml version="1.0" encoding="utf-8"?>
<calcChain xmlns="http://schemas.openxmlformats.org/spreadsheetml/2006/main">
  <c r="W29" i="8" l="1"/>
  <c r="Y28" i="8"/>
  <c r="Y24" i="8"/>
  <c r="Y23" i="8"/>
  <c r="Y22" i="8"/>
  <c r="Y21" i="8"/>
  <c r="Y15" i="8"/>
  <c r="Y13" i="8"/>
  <c r="Y10" i="8"/>
  <c r="Y9" i="8"/>
  <c r="Y8" i="8"/>
  <c r="Y25" i="8"/>
  <c r="Y7" i="8"/>
  <c r="Y11" i="8"/>
  <c r="Y19" i="8"/>
  <c r="L19" i="8" s="1"/>
  <c r="N19" i="8"/>
  <c r="V19" i="8"/>
  <c r="X19" i="8"/>
  <c r="R20" i="8"/>
  <c r="P20" i="8"/>
  <c r="J20" i="8"/>
  <c r="H20" i="8"/>
  <c r="Y20" i="8"/>
  <c r="X20" i="8" s="1"/>
  <c r="Y26" i="8"/>
  <c r="R26" i="8" s="1"/>
  <c r="R27" i="8"/>
  <c r="P27" i="8"/>
  <c r="J27" i="8"/>
  <c r="H27" i="8"/>
  <c r="Y27" i="8"/>
  <c r="X27" i="8" s="1"/>
  <c r="Y12" i="8"/>
  <c r="R12" i="8" s="1"/>
  <c r="R18" i="8"/>
  <c r="P18" i="8"/>
  <c r="J18" i="8"/>
  <c r="H18" i="8"/>
  <c r="Y18" i="8"/>
  <c r="X18" i="8" s="1"/>
  <c r="Y14" i="8"/>
  <c r="R14" i="8" s="1"/>
  <c r="L14" i="8" l="1"/>
  <c r="V14" i="8"/>
  <c r="L12" i="8"/>
  <c r="V12" i="8"/>
  <c r="L26" i="8"/>
  <c r="V26" i="8"/>
  <c r="F14" i="8"/>
  <c r="N14" i="8"/>
  <c r="X14" i="8"/>
  <c r="F12" i="8"/>
  <c r="N12" i="8"/>
  <c r="X12" i="8"/>
  <c r="F26" i="8"/>
  <c r="N26" i="8"/>
  <c r="X26" i="8"/>
  <c r="H14" i="8"/>
  <c r="P14" i="8"/>
  <c r="L18" i="8"/>
  <c r="V18" i="8"/>
  <c r="H12" i="8"/>
  <c r="P12" i="8"/>
  <c r="L27" i="8"/>
  <c r="V27" i="8"/>
  <c r="H26" i="8"/>
  <c r="P26" i="8"/>
  <c r="L20" i="8"/>
  <c r="V20" i="8"/>
  <c r="J14" i="8"/>
  <c r="F18" i="8"/>
  <c r="N18" i="8"/>
  <c r="J12" i="8"/>
  <c r="F27" i="8"/>
  <c r="N27" i="8"/>
  <c r="J26" i="8"/>
  <c r="F20" i="8"/>
  <c r="N20" i="8"/>
  <c r="R19" i="8"/>
  <c r="J19" i="8"/>
  <c r="P19" i="8"/>
  <c r="H19" i="8"/>
  <c r="F19" i="8"/>
  <c r="K29" i="8"/>
  <c r="S29" i="8"/>
  <c r="U29" i="8"/>
  <c r="Q29" i="8"/>
  <c r="O29" i="8"/>
  <c r="M29" i="8"/>
  <c r="I29" i="8"/>
  <c r="G29" i="8"/>
  <c r="E29" i="8"/>
  <c r="B29" i="8"/>
  <c r="Y17" i="8"/>
  <c r="V17" i="8" s="1"/>
  <c r="Y16" i="8"/>
  <c r="V16" i="8" s="1"/>
  <c r="C28" i="8"/>
  <c r="C27" i="8"/>
  <c r="C26" i="8"/>
  <c r="C25" i="8"/>
  <c r="C24" i="8"/>
  <c r="C23" i="8"/>
  <c r="C22" i="8"/>
  <c r="C21" i="8"/>
  <c r="C20" i="8"/>
  <c r="C19" i="8"/>
  <c r="C18" i="8"/>
  <c r="C15" i="8"/>
  <c r="C14" i="8"/>
  <c r="C13" i="8"/>
  <c r="C12" i="8"/>
  <c r="C11" i="8"/>
  <c r="C10" i="8"/>
  <c r="C9" i="8"/>
  <c r="C8" i="8"/>
  <c r="C7" i="8"/>
  <c r="X28" i="8"/>
  <c r="X25" i="8"/>
  <c r="X24" i="8"/>
  <c r="X23" i="8"/>
  <c r="X22" i="8"/>
  <c r="X21" i="8"/>
  <c r="X15" i="8"/>
  <c r="X13" i="8"/>
  <c r="X11" i="8"/>
  <c r="X10" i="8"/>
  <c r="X9" i="8"/>
  <c r="X8" i="8"/>
  <c r="X7" i="8"/>
  <c r="V28" i="8"/>
  <c r="V25" i="8"/>
  <c r="V24" i="8"/>
  <c r="V23" i="8"/>
  <c r="V22" i="8"/>
  <c r="V21" i="8"/>
  <c r="V15" i="8"/>
  <c r="V13" i="8"/>
  <c r="V11" i="8"/>
  <c r="V10" i="8"/>
  <c r="V9" i="8"/>
  <c r="V8" i="8"/>
  <c r="V7" i="8"/>
  <c r="T8" i="8"/>
  <c r="R28" i="8"/>
  <c r="R25" i="8"/>
  <c r="R24" i="8"/>
  <c r="R23" i="8"/>
  <c r="R22" i="8"/>
  <c r="R21" i="8"/>
  <c r="R15" i="8"/>
  <c r="R13" i="8"/>
  <c r="R11" i="8"/>
  <c r="R10" i="8"/>
  <c r="R9" i="8"/>
  <c r="R8" i="8"/>
  <c r="R7" i="8"/>
  <c r="P28" i="8"/>
  <c r="P25" i="8"/>
  <c r="P24" i="8"/>
  <c r="P23" i="8"/>
  <c r="P22" i="8"/>
  <c r="P21" i="8"/>
  <c r="P15" i="8"/>
  <c r="P13" i="8"/>
  <c r="P11" i="8"/>
  <c r="P10" i="8"/>
  <c r="P9" i="8"/>
  <c r="P8" i="8"/>
  <c r="P7" i="8"/>
  <c r="N28" i="8"/>
  <c r="N25" i="8"/>
  <c r="N24" i="8"/>
  <c r="N23" i="8"/>
  <c r="N22" i="8"/>
  <c r="N21" i="8"/>
  <c r="N15" i="8"/>
  <c r="N13" i="8"/>
  <c r="N11" i="8"/>
  <c r="N10" i="8"/>
  <c r="N9" i="8"/>
  <c r="N8" i="8"/>
  <c r="N7" i="8"/>
  <c r="L28" i="8"/>
  <c r="L25" i="8"/>
  <c r="L24" i="8"/>
  <c r="L23" i="8"/>
  <c r="L22" i="8"/>
  <c r="L21" i="8"/>
  <c r="L15" i="8"/>
  <c r="L13" i="8"/>
  <c r="L11" i="8"/>
  <c r="L10" i="8"/>
  <c r="L9" i="8"/>
  <c r="L8" i="8"/>
  <c r="L7" i="8"/>
  <c r="J28" i="8"/>
  <c r="J25" i="8"/>
  <c r="J24" i="8"/>
  <c r="J23" i="8"/>
  <c r="J22" i="8"/>
  <c r="J21" i="8"/>
  <c r="J15" i="8"/>
  <c r="J13" i="8"/>
  <c r="J11" i="8"/>
  <c r="J10" i="8"/>
  <c r="J9" i="8"/>
  <c r="J8" i="8"/>
  <c r="J7" i="8"/>
  <c r="H28" i="8"/>
  <c r="H25" i="8"/>
  <c r="H24" i="8"/>
  <c r="H23" i="8"/>
  <c r="H22" i="8"/>
  <c r="H21" i="8"/>
  <c r="H15" i="8"/>
  <c r="H13" i="8"/>
  <c r="H11" i="8"/>
  <c r="H10" i="8"/>
  <c r="H9" i="8"/>
  <c r="H8" i="8"/>
  <c r="H7" i="8"/>
  <c r="F28" i="8"/>
  <c r="F25" i="8"/>
  <c r="F24" i="8"/>
  <c r="F23" i="8"/>
  <c r="F22" i="8"/>
  <c r="F21" i="8"/>
  <c r="F15" i="8"/>
  <c r="F13" i="8"/>
  <c r="F11" i="8"/>
  <c r="F10" i="8"/>
  <c r="F9" i="8"/>
  <c r="F8" i="8"/>
  <c r="F7" i="8"/>
  <c r="F16" i="8" l="1"/>
  <c r="J16" i="8"/>
  <c r="X16" i="8"/>
  <c r="N16" i="8"/>
  <c r="R16" i="8"/>
  <c r="Y29" i="8"/>
  <c r="C29" i="8" s="1"/>
  <c r="C17" i="8"/>
  <c r="F17" i="8"/>
  <c r="J17" i="8"/>
  <c r="N17" i="8"/>
  <c r="R17" i="8"/>
  <c r="X17" i="8"/>
  <c r="H16" i="8"/>
  <c r="L16" i="8"/>
  <c r="P16" i="8"/>
  <c r="H17" i="8"/>
  <c r="L17" i="8"/>
  <c r="P17" i="8"/>
  <c r="C16" i="8"/>
  <c r="P29" i="8" l="1"/>
  <c r="F29" i="8"/>
  <c r="V29" i="8"/>
  <c r="J29" i="8"/>
  <c r="R29" i="8"/>
  <c r="X29" i="8"/>
  <c r="L29" i="8"/>
  <c r="T29" i="8"/>
  <c r="H29" i="8"/>
  <c r="N29" i="8"/>
</calcChain>
</file>

<file path=xl/sharedStrings.xml><?xml version="1.0" encoding="utf-8"?>
<sst xmlns="http://schemas.openxmlformats.org/spreadsheetml/2006/main" count="90" uniqueCount="61">
  <si>
    <t>PAN</t>
  </si>
  <si>
    <t>MORENA</t>
  </si>
  <si>
    <t>TOTAL</t>
  </si>
  <si>
    <t>LISTADO NOMINAL</t>
  </si>
  <si>
    <t>PARTICIPACIÓN
%</t>
  </si>
  <si>
    <t>VOTOS
%</t>
  </si>
  <si>
    <t>Totales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</si>
  <si>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</si>
  <si>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</si>
  <si>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</si>
  <si>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</si>
  <si>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</si>
  <si>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</si>
  <si>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</si>
  <si>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</si>
  <si>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</si>
  <si>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</si>
  <si>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</si>
  <si>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</si>
  <si>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</si>
  <si>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</si>
  <si>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</si>
  <si>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</si>
  <si>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</si>
  <si>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</si>
  <si>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</si>
  <si>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</si>
  <si>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</si>
  <si>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</si>
  <si>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</si>
  <si>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 INDEPENDIENTE</t>
  </si>
  <si>
    <t>CANDIDATOS NO REGISTRADOS</t>
  </si>
  <si>
    <t>VOTOS
 NULOS</t>
  </si>
  <si>
    <t>PARTIDO GANADOR</t>
  </si>
  <si>
    <t>INSTITUTO ELECTORAL DE TAMAULIPAS</t>
  </si>
  <si>
    <t>CÓMPUTO FINAL DE LA ELECCIÓN DE DIPUTADOS DE MAYORÍA RELATIVA</t>
  </si>
  <si>
    <t>PROCESO ELECTORAL LOCAL 2018-2019</t>
  </si>
  <si>
    <t xml:space="preserve"> </t>
  </si>
  <si>
    <t>Distritos en los que fueron anuladas casillas electorales</t>
  </si>
  <si>
    <t>Distrito 1</t>
  </si>
  <si>
    <t>Distrito 5</t>
  </si>
  <si>
    <t>Distrito 6</t>
  </si>
  <si>
    <t>Distrito 8</t>
  </si>
  <si>
    <t>Distrito 10</t>
  </si>
  <si>
    <t>Distrito 11</t>
  </si>
  <si>
    <t>Distrito 13</t>
  </si>
  <si>
    <t>Distrito 14</t>
  </si>
  <si>
    <t>Distrito 19</t>
  </si>
  <si>
    <t>Distrito 20</t>
  </si>
  <si>
    <t>Distrito 21</t>
  </si>
  <si>
    <t xml:space="preserve">Resolución TE-RIN-07/2019 del TRIELTAM. Anuló la votación de las casillas 1841 B, 817 C3, 749 E1 C7, 1985 C1 </t>
  </si>
  <si>
    <t>Resolución TE-RIN-02/2019 del TRIELTAM. Anuló la votación de las casillas 1773 B, 1762 B, 1759 C1, 1750 C1, 1747 B y 1078 C2</t>
  </si>
  <si>
    <t>Resolución TE-RIN-08/2019 del TRIELTAM. Anuló la votación de las casillas 1067 B, 1094 E1 C1, 1094 E1 C2 y 1106 B</t>
  </si>
  <si>
    <t>Resolución TE-RIN-12/2019 del TRIELTAM. Anuló la votación de la casilla 1884 C1</t>
  </si>
  <si>
    <t>Resolución TE-RIN-15/2019 y sus acumulados TE-RIN-16/2019 y TE-RIN-17/2019. Anuló la votación de las casillas 656 C1 y 669 C5</t>
  </si>
  <si>
    <t>Resolución TE-RIN-20/2019 y su acumulado TE-RIN-21/2019 del TRIELTAM. Anuló la votación de las casillas 610 C4, 620 C4 y 630 C2</t>
  </si>
  <si>
    <t>Resolución TE-RIN-14/2019 del TRIELTAM. Anuló la votación de las casillas 364 C1</t>
  </si>
  <si>
    <t xml:space="preserve">Resolución TE-RIN-18/2019 del TRIELTAM. Anuló la votación de la casilla 1586 B </t>
  </si>
  <si>
    <t>Resolución TE-RIN-01/2019 del TRIELTAM. Anuló la votación de las casillas 77 E1C3 y 92 B</t>
  </si>
  <si>
    <t>Resolución TE-RIN-03/2019 del TRIELTAM. Anuló la votación de la casilla 255 B</t>
  </si>
  <si>
    <t>Resolución TE-RIN-13/2019 del TRIELTAM. Anuló la votación de la casilla 1355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</si>
</sst>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0" fillId="0" borderId="5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3" fontId="6" fillId="3" borderId="1" xfId="1" applyNumberFormat="1" applyFont="1" applyFill="1" applyBorder="1" applyAlignment="1">
      <alignment horizontal="center" wrapText="1"/>
    </xf>
    <xf numFmtId="2" fontId="0" fillId="3" borderId="5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 wrapText="1"/>
    </xf>
    <xf numFmtId="3" fontId="0" fillId="3" borderId="1" xfId="0" applyNumberFormat="1" applyFont="1" applyFill="1" applyBorder="1" applyAlignment="1">
      <alignment horizontal="center"/>
    </xf>
    <xf numFmtId="3" fontId="6" fillId="3" borderId="1" xfId="2" applyNumberFormat="1" applyFont="1" applyFill="1" applyBorder="1" applyAlignment="1">
      <alignment horizontal="center" wrapText="1"/>
    </xf>
    <xf numFmtId="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" fontId="0" fillId="3" borderId="2" xfId="0" applyNumberFormat="1" applyFont="1" applyFill="1" applyBorder="1" applyAlignment="1">
      <alignment horizontal="center" vertical="center"/>
    </xf>
    <xf numFmtId="2" fontId="0" fillId="3" borderId="5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2" fillId="0" borderId="0" xfId="0" applyFont="1"/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84668</xdr:colOff>
      <xdr:row>5</xdr:row>
      <xdr:rowOff>63500</xdr:rowOff>
    </xdr:from>
    <xdr:to>
      <xdr:col>4</xdr:col>
      <xdr:colOff>473410</xdr:colOff>
      <xdr:row>5</xdr:row>
      <xdr:rowOff>484050</xdr:rowOff>
    </xdr:to>
    <xdr:pic>
      <xdr:nvPicPr>
        <xdr:cNvPr id="2" name="1 Imagen" descr="P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49085" y="1016000"/>
          <a:ext cx="388742" cy="420550"/>
        </a:xfrm>
        <a:prstGeom prst="rect">
          <a:avLst/>
        </a:prstGeom>
      </xdr:spPr>
    </xdr:pic>
    <xdr:clientData/>
  </xdr:twoCellAnchor>
  <xdr:twoCellAnchor>
    <xdr:from>
      <xdr:col>6</xdr:col>
      <xdr:colOff>127006</xdr:colOff>
      <xdr:row>5</xdr:row>
      <xdr:rowOff>74083</xdr:rowOff>
    </xdr:from>
    <xdr:to>
      <xdr:col>6</xdr:col>
      <xdr:colOff>524939</xdr:colOff>
      <xdr:row>5</xdr:row>
      <xdr:rowOff>472074</xdr:rowOff>
    </xdr:to>
    <xdr:pic>
      <xdr:nvPicPr>
        <xdr:cNvPr id="3" name="2 Imagen" descr="PR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46089" y="1026583"/>
          <a:ext cx="397933" cy="397991"/>
        </a:xfrm>
        <a:prstGeom prst="rect">
          <a:avLst/>
        </a:prstGeom>
      </xdr:spPr>
    </xdr:pic>
    <xdr:clientData/>
  </xdr:twoCellAnchor>
  <xdr:twoCellAnchor>
    <xdr:from>
      <xdr:col>8</xdr:col>
      <xdr:colOff>74084</xdr:colOff>
      <xdr:row>5</xdr:row>
      <xdr:rowOff>63499</xdr:rowOff>
    </xdr:from>
    <xdr:to>
      <xdr:col>8</xdr:col>
      <xdr:colOff>542322</xdr:colOff>
      <xdr:row>5</xdr:row>
      <xdr:rowOff>497416</xdr:rowOff>
    </xdr:to>
    <xdr:pic>
      <xdr:nvPicPr>
        <xdr:cNvPr id="4" name="3 Imagen" descr="PRD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37251" y="1015999"/>
          <a:ext cx="468238" cy="433917"/>
        </a:xfrm>
        <a:prstGeom prst="rect">
          <a:avLst/>
        </a:prstGeom>
      </xdr:spPr>
    </xdr:pic>
    <xdr:clientData/>
  </xdr:twoCellAnchor>
  <xdr:twoCellAnchor>
    <xdr:from>
      <xdr:col>10</xdr:col>
      <xdr:colOff>95252</xdr:colOff>
      <xdr:row>5</xdr:row>
      <xdr:rowOff>60657</xdr:rowOff>
    </xdr:from>
    <xdr:to>
      <xdr:col>10</xdr:col>
      <xdr:colOff>508002</xdr:colOff>
      <xdr:row>5</xdr:row>
      <xdr:rowOff>473466</xdr:rowOff>
    </xdr:to>
    <xdr:pic>
      <xdr:nvPicPr>
        <xdr:cNvPr id="5" name="4 Imagen" descr="PVEM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01419" y="1013157"/>
          <a:ext cx="412750" cy="412809"/>
        </a:xfrm>
        <a:prstGeom prst="rect">
          <a:avLst/>
        </a:prstGeom>
      </xdr:spPr>
    </xdr:pic>
    <xdr:clientData/>
  </xdr:twoCellAnchor>
  <xdr:twoCellAnchor>
    <xdr:from>
      <xdr:col>12</xdr:col>
      <xdr:colOff>105834</xdr:colOff>
      <xdr:row>5</xdr:row>
      <xdr:rowOff>74084</xdr:rowOff>
    </xdr:from>
    <xdr:to>
      <xdr:col>12</xdr:col>
      <xdr:colOff>494577</xdr:colOff>
      <xdr:row>5</xdr:row>
      <xdr:rowOff>462884</xdr:rowOff>
    </xdr:to>
    <xdr:pic>
      <xdr:nvPicPr>
        <xdr:cNvPr id="6" name="5 Imagen" descr="PT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456084" y="1026584"/>
          <a:ext cx="388743" cy="38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105834</xdr:colOff>
      <xdr:row>5</xdr:row>
      <xdr:rowOff>84668</xdr:rowOff>
    </xdr:from>
    <xdr:to>
      <xdr:col>14</xdr:col>
      <xdr:colOff>550334</xdr:colOff>
      <xdr:row>5</xdr:row>
      <xdr:rowOff>459317</xdr:rowOff>
    </xdr:to>
    <xdr:pic>
      <xdr:nvPicPr>
        <xdr:cNvPr id="7" name="6 Imagen" descr="C:\Users\kguerra\Desktop\1200px-Logo_Partido_Movimiento_Ciudadano_(México).svg.png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59" b="11268"/>
        <a:stretch/>
      </xdr:blipFill>
      <xdr:spPr bwMode="auto">
        <a:xfrm>
          <a:off x="9736667" y="1037168"/>
          <a:ext cx="444500" cy="3746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16</xdr:col>
      <xdr:colOff>48967</xdr:colOff>
      <xdr:row>5</xdr:row>
      <xdr:rowOff>222251</xdr:rowOff>
    </xdr:from>
    <xdr:to>
      <xdr:col>16</xdr:col>
      <xdr:colOff>579827</xdr:colOff>
      <xdr:row>5</xdr:row>
      <xdr:rowOff>315119</xdr:rowOff>
    </xdr:to>
    <xdr:pic>
      <xdr:nvPicPr>
        <xdr:cNvPr id="8" name="7 Imagen" descr="PM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85267" y="1174751"/>
          <a:ext cx="530860" cy="9286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1</xdr:row>
      <xdr:rowOff>9525</xdr:rowOff>
    </xdr:from>
    <xdr:to>
      <xdr:col>0</xdr:col>
      <xdr:colOff>857249</xdr:colOff>
      <xdr:row>4</xdr:row>
      <xdr:rowOff>19050</xdr:rowOff>
    </xdr:to>
    <xdr:pic>
      <xdr:nvPicPr>
        <xdr:cNvPr id="9" name="3 Imagen" descr="LOGO2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0025"/>
          <a:ext cx="771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238125</xdr:colOff>
      <xdr:row>1</xdr:row>
      <xdr:rowOff>9525</xdr:rowOff>
    </xdr:from>
    <xdr:to>
      <xdr:col>24</xdr:col>
      <xdr:colOff>371475</xdr:colOff>
      <xdr:row>4</xdr:row>
      <xdr:rowOff>19050</xdr:rowOff>
    </xdr:to>
    <xdr:pic>
      <xdr:nvPicPr>
        <xdr:cNvPr id="10" name="9 Imagen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4725" y="200025"/>
          <a:ext cx="6667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abSelected="1" zoomScale="85" zoomScaleNormal="85" workbookViewId="0"/>
  </sheetViews>
  <sheetFormatPr baseColWidth="10" defaultRowHeight="15" x14ac:dyDescent="0.25"/>
  <cols>
    <col min="1" max="1" width="19.5703125" customWidth="1"/>
    <col min="2" max="2" width="12.5703125" customWidth="1"/>
    <col min="3" max="3" width="19.28515625" customWidth="1"/>
    <col min="4" max="4" width="10.5703125" customWidth="1"/>
    <col min="5" max="5" width="8" customWidth="1"/>
    <col min="6" max="6" width="7.42578125" customWidth="1"/>
    <col min="7" max="7" width="8.5703125" style="1" customWidth="1"/>
    <col min="8" max="8" width="7.5703125" style="1" customWidth="1"/>
    <col min="9" max="9" width="8.7109375" style="1" customWidth="1"/>
    <col min="10" max="10" width="7.28515625" style="1" customWidth="1"/>
    <col min="11" max="11" width="8.7109375" customWidth="1"/>
    <col min="12" max="12" width="7.5703125" customWidth="1"/>
    <col min="13" max="13" width="8.7109375" customWidth="1"/>
    <col min="14" max="14" width="7.7109375" customWidth="1"/>
    <col min="15" max="15" width="9.42578125" customWidth="1"/>
    <col min="16" max="16" width="7.28515625" customWidth="1"/>
    <col min="17" max="17" width="9.140625" customWidth="1"/>
    <col min="18" max="18" width="7.5703125" customWidth="1"/>
    <col min="19" max="19" width="12.28515625" customWidth="1"/>
    <col min="20" max="20" width="7.7109375" customWidth="1"/>
    <col min="21" max="21" width="10.85546875" customWidth="1"/>
    <col min="22" max="22" width="7.42578125" customWidth="1"/>
    <col min="23" max="23" width="6.5703125" customWidth="1"/>
    <col min="24" max="24" width="8" customWidth="1"/>
    <col min="25" max="25" width="8.7109375" customWidth="1"/>
  </cols>
  <sheetData>
    <row r="2" spans="1:25" ht="18" customHeight="1" x14ac:dyDescent="0.25">
      <c r="B2" s="48" t="s">
        <v>34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5" ht="19.5" customHeight="1" x14ac:dyDescent="0.25">
      <c r="B3" s="49" t="s">
        <v>35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5" ht="17.25" customHeight="1" x14ac:dyDescent="0.25">
      <c r="B4" s="50" t="s">
        <v>36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6" spans="1:25" ht="42.75" customHeight="1" x14ac:dyDescent="0.25">
      <c r="A6" s="10" t="s">
        <v>7</v>
      </c>
      <c r="B6" s="20" t="s">
        <v>3</v>
      </c>
      <c r="C6" s="23" t="s">
        <v>4</v>
      </c>
      <c r="D6" s="20" t="s">
        <v>33</v>
      </c>
      <c r="E6" s="12"/>
      <c r="F6" s="13" t="s">
        <v>5</v>
      </c>
      <c r="G6" s="12"/>
      <c r="H6" s="13" t="s">
        <v>5</v>
      </c>
      <c r="I6" s="12"/>
      <c r="J6" s="13" t="s">
        <v>5</v>
      </c>
      <c r="K6" s="12"/>
      <c r="L6" s="13" t="s">
        <v>5</v>
      </c>
      <c r="M6" s="12"/>
      <c r="N6" s="13" t="s">
        <v>5</v>
      </c>
      <c r="O6" s="12"/>
      <c r="P6" s="13" t="s">
        <v>5</v>
      </c>
      <c r="Q6" s="12"/>
      <c r="R6" s="13" t="s">
        <v>5</v>
      </c>
      <c r="S6" s="22" t="s">
        <v>30</v>
      </c>
      <c r="T6" s="13" t="s">
        <v>5</v>
      </c>
      <c r="U6" s="22" t="s">
        <v>31</v>
      </c>
      <c r="V6" s="13" t="s">
        <v>5</v>
      </c>
      <c r="W6" s="21" t="s">
        <v>32</v>
      </c>
      <c r="X6" s="13" t="s">
        <v>5</v>
      </c>
      <c r="Y6" s="11" t="s">
        <v>2</v>
      </c>
    </row>
    <row r="7" spans="1:25" s="17" customFormat="1" x14ac:dyDescent="0.25">
      <c r="A7" s="26" t="s">
        <v>8</v>
      </c>
      <c r="B7" s="27">
        <v>121800</v>
      </c>
      <c r="C7" s="44">
        <f>Y7*100/B7</f>
        <v>24.548440065681444</v>
      </c>
      <c r="D7" s="29" t="s">
        <v>0</v>
      </c>
      <c r="E7" s="30">
        <v>13947</v>
      </c>
      <c r="F7" s="31">
        <f t="shared" ref="F7:F15" si="0">E7*100/Y7</f>
        <v>46.645484949832777</v>
      </c>
      <c r="G7" s="30">
        <v>3970</v>
      </c>
      <c r="H7" s="31">
        <f t="shared" ref="H7:H15" si="1">G7*100/Y7</f>
        <v>13.277591973244148</v>
      </c>
      <c r="I7" s="32">
        <v>308</v>
      </c>
      <c r="J7" s="33">
        <f t="shared" ref="J7:J15" si="2">I7*100/Y7</f>
        <v>1.0301003344481605</v>
      </c>
      <c r="K7" s="32">
        <v>477</v>
      </c>
      <c r="L7" s="33">
        <f t="shared" ref="L7:L15" si="3">K7*100/Y7</f>
        <v>1.5953177257525084</v>
      </c>
      <c r="M7" s="32">
        <v>299</v>
      </c>
      <c r="N7" s="33">
        <f t="shared" ref="N7:N15" si="4">M7*100/Y7</f>
        <v>1</v>
      </c>
      <c r="O7" s="32">
        <v>857</v>
      </c>
      <c r="P7" s="33">
        <f t="shared" ref="P7:P15" si="5">O7*100/Y7</f>
        <v>2.8662207357859533</v>
      </c>
      <c r="Q7" s="30">
        <v>8570</v>
      </c>
      <c r="R7" s="31">
        <f t="shared" ref="R7:R15" si="6">Q7*100/Y7</f>
        <v>28.662207357859533</v>
      </c>
      <c r="S7" s="32"/>
      <c r="T7" s="32"/>
      <c r="U7" s="32">
        <v>43</v>
      </c>
      <c r="V7" s="33">
        <f t="shared" ref="V7:V15" si="7">U7*100/Y7</f>
        <v>0.14381270903010032</v>
      </c>
      <c r="W7" s="30">
        <v>1429</v>
      </c>
      <c r="X7" s="34">
        <f t="shared" ref="X7:X15" si="8">W7*100/Y7</f>
        <v>4.7792642140468224</v>
      </c>
      <c r="Y7" s="35">
        <f>E7+G7+I7+K7+M7+O7+Q7+U7+W7</f>
        <v>29900</v>
      </c>
    </row>
    <row r="8" spans="1:25" s="17" customFormat="1" x14ac:dyDescent="0.25">
      <c r="A8" s="51" t="s">
        <v>9</v>
      </c>
      <c r="B8" s="8">
        <v>129883</v>
      </c>
      <c r="C8" s="18">
        <f t="shared" ref="C8:C28" si="9">Y8*100/B8</f>
        <v>28.376307907886329</v>
      </c>
      <c r="D8" s="25" t="s">
        <v>0</v>
      </c>
      <c r="E8" s="2">
        <v>16177</v>
      </c>
      <c r="F8" s="5">
        <f t="shared" si="0"/>
        <v>43.892446277403948</v>
      </c>
      <c r="G8" s="2">
        <v>5049</v>
      </c>
      <c r="H8" s="5">
        <f t="shared" si="1"/>
        <v>13.699261992619926</v>
      </c>
      <c r="I8" s="3">
        <v>192</v>
      </c>
      <c r="J8" s="6">
        <f t="shared" si="2"/>
        <v>0.52094638593444753</v>
      </c>
      <c r="K8" s="3">
        <v>453</v>
      </c>
      <c r="L8" s="6">
        <f t="shared" si="3"/>
        <v>1.2291078793140873</v>
      </c>
      <c r="M8" s="3">
        <v>310</v>
      </c>
      <c r="N8" s="6">
        <f t="shared" si="4"/>
        <v>0.84111135228999345</v>
      </c>
      <c r="O8" s="3">
        <v>704</v>
      </c>
      <c r="P8" s="6">
        <f t="shared" si="5"/>
        <v>1.9101367484263079</v>
      </c>
      <c r="Q8" s="2">
        <v>9616</v>
      </c>
      <c r="R8" s="5">
        <f t="shared" si="6"/>
        <v>26.090731495550251</v>
      </c>
      <c r="S8" s="2">
        <v>3062</v>
      </c>
      <c r="T8" s="5">
        <f>S8*100/Y8</f>
        <v>8.3080095506837424</v>
      </c>
      <c r="U8" s="3">
        <v>20</v>
      </c>
      <c r="V8" s="6">
        <f t="shared" si="7"/>
        <v>5.4265248534838287E-2</v>
      </c>
      <c r="W8" s="2">
        <v>1273</v>
      </c>
      <c r="X8" s="7">
        <f t="shared" si="8"/>
        <v>3.4539830692424571</v>
      </c>
      <c r="Y8" s="4">
        <f>E8+G8+I8+K8+M8+O8+Q8+S8+U8+W8</f>
        <v>36856</v>
      </c>
    </row>
    <row r="9" spans="1:25" s="17" customFormat="1" x14ac:dyDescent="0.25">
      <c r="A9" s="51" t="s">
        <v>10</v>
      </c>
      <c r="B9" s="9">
        <v>119027</v>
      </c>
      <c r="C9" s="18">
        <f t="shared" si="9"/>
        <v>30.041923261108824</v>
      </c>
      <c r="D9" s="25" t="s">
        <v>0</v>
      </c>
      <c r="E9" s="2">
        <v>19397</v>
      </c>
      <c r="F9" s="5">
        <f t="shared" si="0"/>
        <v>54.245203870462554</v>
      </c>
      <c r="G9" s="2">
        <v>3834</v>
      </c>
      <c r="H9" s="5">
        <f t="shared" si="1"/>
        <v>10.722076178757201</v>
      </c>
      <c r="I9" s="3">
        <v>251</v>
      </c>
      <c r="J9" s="6">
        <f t="shared" si="2"/>
        <v>0.70194082443089656</v>
      </c>
      <c r="K9" s="3">
        <v>407</v>
      </c>
      <c r="L9" s="6">
        <f t="shared" si="3"/>
        <v>1.138206834834163</v>
      </c>
      <c r="M9" s="3">
        <v>341</v>
      </c>
      <c r="N9" s="6">
        <f t="shared" si="4"/>
        <v>0.95363275350970411</v>
      </c>
      <c r="O9" s="3">
        <v>809</v>
      </c>
      <c r="P9" s="6">
        <f t="shared" si="5"/>
        <v>2.2624307847195033</v>
      </c>
      <c r="Q9" s="2">
        <v>9356</v>
      </c>
      <c r="R9" s="5">
        <f t="shared" si="6"/>
        <v>26.164774316236926</v>
      </c>
      <c r="S9" s="3"/>
      <c r="T9" s="3"/>
      <c r="U9" s="3">
        <v>57</v>
      </c>
      <c r="V9" s="6">
        <f t="shared" si="7"/>
        <v>0.1594048884165781</v>
      </c>
      <c r="W9" s="2">
        <v>1306</v>
      </c>
      <c r="X9" s="7">
        <f t="shared" si="8"/>
        <v>3.6523295486324741</v>
      </c>
      <c r="Y9" s="4">
        <f t="shared" ref="Y9:Y28" si="10">E9+G9+I9+K9+M9+O9+Q9+U9+W9</f>
        <v>35758</v>
      </c>
    </row>
    <row r="10" spans="1:25" s="17" customFormat="1" x14ac:dyDescent="0.25">
      <c r="A10" s="51" t="s">
        <v>11</v>
      </c>
      <c r="B10" s="8">
        <v>118951</v>
      </c>
      <c r="C10" s="18">
        <f t="shared" si="9"/>
        <v>26.422644618372271</v>
      </c>
      <c r="D10" s="25" t="s">
        <v>0</v>
      </c>
      <c r="E10" s="2">
        <v>17663</v>
      </c>
      <c r="F10" s="5">
        <f t="shared" si="0"/>
        <v>56.197900095450208</v>
      </c>
      <c r="G10" s="2">
        <v>2444</v>
      </c>
      <c r="H10" s="5">
        <f t="shared" si="1"/>
        <v>7.7760101813553932</v>
      </c>
      <c r="I10" s="3">
        <v>586</v>
      </c>
      <c r="J10" s="6">
        <f t="shared" si="2"/>
        <v>1.8644607063315304</v>
      </c>
      <c r="K10" s="3">
        <v>364</v>
      </c>
      <c r="L10" s="6">
        <f t="shared" si="3"/>
        <v>1.158129175946548</v>
      </c>
      <c r="M10" s="3">
        <v>358</v>
      </c>
      <c r="N10" s="6">
        <f t="shared" si="4"/>
        <v>1.1390391345847917</v>
      </c>
      <c r="O10" s="3">
        <v>635</v>
      </c>
      <c r="P10" s="6">
        <f t="shared" si="5"/>
        <v>2.0203627107858733</v>
      </c>
      <c r="Q10" s="2">
        <v>8144</v>
      </c>
      <c r="R10" s="5">
        <f t="shared" si="6"/>
        <v>25.911549475023861</v>
      </c>
      <c r="S10" s="3"/>
      <c r="T10" s="3"/>
      <c r="U10" s="3">
        <v>36</v>
      </c>
      <c r="V10" s="6">
        <f t="shared" si="7"/>
        <v>0.11454024817053771</v>
      </c>
      <c r="W10" s="2">
        <v>1200</v>
      </c>
      <c r="X10" s="7">
        <f t="shared" si="8"/>
        <v>3.8180082723512569</v>
      </c>
      <c r="Y10" s="4">
        <f t="shared" si="10"/>
        <v>31430</v>
      </c>
    </row>
    <row r="11" spans="1:25" s="17" customFormat="1" x14ac:dyDescent="0.25">
      <c r="A11" s="26" t="s">
        <v>12</v>
      </c>
      <c r="B11" s="27">
        <v>120886</v>
      </c>
      <c r="C11" s="28">
        <f t="shared" si="9"/>
        <v>24.933408335125655</v>
      </c>
      <c r="D11" s="29" t="s">
        <v>0</v>
      </c>
      <c r="E11" s="35">
        <v>14773</v>
      </c>
      <c r="F11" s="41">
        <f t="shared" si="0"/>
        <v>49.012972363226169</v>
      </c>
      <c r="G11" s="35">
        <v>1774</v>
      </c>
      <c r="H11" s="41">
        <f t="shared" si="1"/>
        <v>5.8856706811320132</v>
      </c>
      <c r="I11" s="42">
        <v>558</v>
      </c>
      <c r="J11" s="36">
        <f t="shared" si="2"/>
        <v>1.8512988951925948</v>
      </c>
      <c r="K11" s="42">
        <v>447</v>
      </c>
      <c r="L11" s="36">
        <f t="shared" si="3"/>
        <v>1.4830297601274012</v>
      </c>
      <c r="M11" s="42">
        <v>394</v>
      </c>
      <c r="N11" s="36">
        <f t="shared" si="4"/>
        <v>1.3071895424836601</v>
      </c>
      <c r="O11" s="42">
        <v>785</v>
      </c>
      <c r="P11" s="36">
        <f t="shared" si="5"/>
        <v>2.6044258651006933</v>
      </c>
      <c r="Q11" s="35">
        <v>10349</v>
      </c>
      <c r="R11" s="41">
        <f t="shared" si="6"/>
        <v>34.335290799907106</v>
      </c>
      <c r="S11" s="42"/>
      <c r="T11" s="42"/>
      <c r="U11" s="42">
        <v>46</v>
      </c>
      <c r="V11" s="36">
        <f t="shared" si="7"/>
        <v>0.15261603795494511</v>
      </c>
      <c r="W11" s="35">
        <v>1015</v>
      </c>
      <c r="X11" s="43">
        <f t="shared" si="8"/>
        <v>3.367506054875419</v>
      </c>
      <c r="Y11" s="35">
        <f t="shared" si="10"/>
        <v>30141</v>
      </c>
    </row>
    <row r="12" spans="1:25" s="17" customFormat="1" x14ac:dyDescent="0.25">
      <c r="A12" s="26" t="s">
        <v>13</v>
      </c>
      <c r="B12" s="38">
        <v>128235</v>
      </c>
      <c r="C12" s="28">
        <f t="shared" si="9"/>
        <v>26.46937263617577</v>
      </c>
      <c r="D12" s="29" t="s">
        <v>0</v>
      </c>
      <c r="E12" s="30">
        <v>16862</v>
      </c>
      <c r="F12" s="31">
        <f>E12*100/Y12</f>
        <v>49.677400347641637</v>
      </c>
      <c r="G12" s="30">
        <v>2805</v>
      </c>
      <c r="H12" s="31">
        <f>G12*100/Y12</f>
        <v>8.2638541083581298</v>
      </c>
      <c r="I12" s="30">
        <v>1007</v>
      </c>
      <c r="J12" s="33">
        <f>I12*100/Y12</f>
        <v>2.9667383554783018</v>
      </c>
      <c r="K12" s="32">
        <v>491</v>
      </c>
      <c r="L12" s="33">
        <f>K12*100/Y12</f>
        <v>1.4465427334060041</v>
      </c>
      <c r="M12" s="32">
        <v>481</v>
      </c>
      <c r="N12" s="33">
        <f>M12*100/Y12</f>
        <v>1.4170815779394867</v>
      </c>
      <c r="O12" s="30">
        <v>1518</v>
      </c>
      <c r="P12" s="33">
        <f>O12*100/Y12</f>
        <v>4.4722033998173405</v>
      </c>
      <c r="Q12" s="30">
        <v>9102</v>
      </c>
      <c r="R12" s="31">
        <f>Q12*100/Y12</f>
        <v>26.815543705624133</v>
      </c>
      <c r="S12" s="32"/>
      <c r="T12" s="32"/>
      <c r="U12" s="32">
        <v>35</v>
      </c>
      <c r="V12" s="33">
        <f>U12*100/Y12</f>
        <v>0.10311404413281089</v>
      </c>
      <c r="W12" s="30">
        <v>1642</v>
      </c>
      <c r="X12" s="34">
        <f>W12*100/Y12</f>
        <v>4.8375217276021569</v>
      </c>
      <c r="Y12" s="35">
        <f t="shared" si="10"/>
        <v>33943</v>
      </c>
    </row>
    <row r="13" spans="1:25" s="17" customFormat="1" x14ac:dyDescent="0.25">
      <c r="A13" s="51" t="s">
        <v>14</v>
      </c>
      <c r="B13" s="8">
        <v>121661</v>
      </c>
      <c r="C13" s="18">
        <f t="shared" si="9"/>
        <v>26.218755394086848</v>
      </c>
      <c r="D13" s="25" t="s">
        <v>0</v>
      </c>
      <c r="E13" s="2">
        <v>15649</v>
      </c>
      <c r="F13" s="5">
        <f t="shared" si="0"/>
        <v>49.059502163145027</v>
      </c>
      <c r="G13" s="2">
        <v>1385</v>
      </c>
      <c r="H13" s="5">
        <f t="shared" si="1"/>
        <v>4.3419650134804693</v>
      </c>
      <c r="I13" s="3">
        <v>750</v>
      </c>
      <c r="J13" s="6">
        <f t="shared" si="2"/>
        <v>2.3512445921374381</v>
      </c>
      <c r="K13" s="3">
        <v>595</v>
      </c>
      <c r="L13" s="6">
        <f t="shared" si="3"/>
        <v>1.8653207097623676</v>
      </c>
      <c r="M13" s="3">
        <v>736</v>
      </c>
      <c r="N13" s="6">
        <f t="shared" si="4"/>
        <v>2.3073546930842057</v>
      </c>
      <c r="O13" s="2">
        <v>1128</v>
      </c>
      <c r="P13" s="6">
        <f t="shared" si="5"/>
        <v>3.5362718665747068</v>
      </c>
      <c r="Q13" s="2">
        <v>10313</v>
      </c>
      <c r="R13" s="5">
        <f t="shared" si="6"/>
        <v>32.331180638284529</v>
      </c>
      <c r="S13" s="3"/>
      <c r="T13" s="3"/>
      <c r="U13" s="3">
        <v>84</v>
      </c>
      <c r="V13" s="6">
        <f t="shared" si="7"/>
        <v>0.26333939431939307</v>
      </c>
      <c r="W13" s="2">
        <v>1258</v>
      </c>
      <c r="X13" s="7">
        <f t="shared" si="8"/>
        <v>3.9438209292118627</v>
      </c>
      <c r="Y13" s="4">
        <f t="shared" si="10"/>
        <v>31898</v>
      </c>
    </row>
    <row r="14" spans="1:25" s="17" customFormat="1" x14ac:dyDescent="0.25">
      <c r="A14" s="26" t="s">
        <v>15</v>
      </c>
      <c r="B14" s="37">
        <v>132489</v>
      </c>
      <c r="C14" s="28">
        <f t="shared" si="9"/>
        <v>26.859588343183209</v>
      </c>
      <c r="D14" s="29" t="s">
        <v>0</v>
      </c>
      <c r="E14" s="30">
        <v>15323</v>
      </c>
      <c r="F14" s="31">
        <f>E14*100/Y14</f>
        <v>43.059068172876977</v>
      </c>
      <c r="G14" s="30">
        <v>4621</v>
      </c>
      <c r="H14" s="31">
        <f>G14*100/Y14</f>
        <v>12.985443713820041</v>
      </c>
      <c r="I14" s="32">
        <v>814</v>
      </c>
      <c r="J14" s="33">
        <f>I14*100/Y14</f>
        <v>2.2874163997077503</v>
      </c>
      <c r="K14" s="32">
        <v>742</v>
      </c>
      <c r="L14" s="33">
        <f>K14*100/Y14</f>
        <v>2.0850896419940428</v>
      </c>
      <c r="M14" s="30">
        <v>2002</v>
      </c>
      <c r="N14" s="33">
        <f>M14*100/Y14</f>
        <v>5.6258079019839267</v>
      </c>
      <c r="O14" s="30">
        <v>1638</v>
      </c>
      <c r="P14" s="33">
        <f>O14*100/Y14</f>
        <v>4.6029337379868487</v>
      </c>
      <c r="Q14" s="30">
        <v>8859</v>
      </c>
      <c r="R14" s="31">
        <f>Q14*100/Y14</f>
        <v>24.894621480357443</v>
      </c>
      <c r="S14" s="32"/>
      <c r="T14" s="32"/>
      <c r="U14" s="32">
        <v>31</v>
      </c>
      <c r="V14" s="33">
        <f>U14*100/Y14</f>
        <v>8.7112909571179675E-2</v>
      </c>
      <c r="W14" s="30">
        <v>1556</v>
      </c>
      <c r="X14" s="34">
        <f>W14*100/Y14</f>
        <v>4.3725060417017927</v>
      </c>
      <c r="Y14" s="35">
        <f t="shared" si="10"/>
        <v>35586</v>
      </c>
    </row>
    <row r="15" spans="1:25" s="17" customFormat="1" x14ac:dyDescent="0.25">
      <c r="A15" s="51" t="s">
        <v>16</v>
      </c>
      <c r="B15" s="9">
        <v>106787</v>
      </c>
      <c r="C15" s="18">
        <f t="shared" si="9"/>
        <v>35.22338861471902</v>
      </c>
      <c r="D15" s="25" t="s">
        <v>0</v>
      </c>
      <c r="E15" s="2">
        <v>15108</v>
      </c>
      <c r="F15" s="5">
        <f t="shared" si="0"/>
        <v>40.165895677141492</v>
      </c>
      <c r="G15" s="2">
        <v>6294</v>
      </c>
      <c r="H15" s="5">
        <f t="shared" si="1"/>
        <v>16.733131280906047</v>
      </c>
      <c r="I15" s="3">
        <v>331</v>
      </c>
      <c r="J15" s="6">
        <f t="shared" si="2"/>
        <v>0.87999149252937736</v>
      </c>
      <c r="K15" s="3">
        <v>860</v>
      </c>
      <c r="L15" s="6">
        <f t="shared" si="3"/>
        <v>2.286382729834636</v>
      </c>
      <c r="M15" s="3">
        <v>584</v>
      </c>
      <c r="N15" s="6">
        <f t="shared" si="4"/>
        <v>1.5526133886318925</v>
      </c>
      <c r="O15" s="3">
        <v>968</v>
      </c>
      <c r="P15" s="6">
        <f t="shared" si="5"/>
        <v>2.573509863348753</v>
      </c>
      <c r="Q15" s="2">
        <v>10337</v>
      </c>
      <c r="R15" s="5">
        <f t="shared" si="6"/>
        <v>27.481788695698409</v>
      </c>
      <c r="S15" s="3"/>
      <c r="T15" s="3"/>
      <c r="U15" s="2">
        <v>1519</v>
      </c>
      <c r="V15" s="6">
        <f t="shared" si="7"/>
        <v>4.0383899611846656</v>
      </c>
      <c r="W15" s="2">
        <v>1613</v>
      </c>
      <c r="X15" s="7">
        <f t="shared" si="8"/>
        <v>4.2882969107247302</v>
      </c>
      <c r="Y15" s="4">
        <f t="shared" si="10"/>
        <v>37614</v>
      </c>
    </row>
    <row r="16" spans="1:25" s="17" customFormat="1" x14ac:dyDescent="0.25">
      <c r="A16" s="26" t="s">
        <v>17</v>
      </c>
      <c r="B16" s="27">
        <v>114444</v>
      </c>
      <c r="C16" s="28">
        <f t="shared" si="9"/>
        <v>29.223026108839257</v>
      </c>
      <c r="D16" s="29" t="s">
        <v>0</v>
      </c>
      <c r="E16" s="30">
        <v>9973</v>
      </c>
      <c r="F16" s="31">
        <f t="shared" ref="F16:F17" si="11">E16*100/Y16</f>
        <v>29.819997607941634</v>
      </c>
      <c r="G16" s="30">
        <v>5205</v>
      </c>
      <c r="H16" s="31">
        <f t="shared" ref="H16:H17" si="12">G16*100/Y16</f>
        <v>15.563329745245785</v>
      </c>
      <c r="I16" s="32">
        <v>246</v>
      </c>
      <c r="J16" s="33">
        <f t="shared" ref="J16:J17" si="13">I16*100/Y16</f>
        <v>0.73555794761392179</v>
      </c>
      <c r="K16" s="32">
        <v>429</v>
      </c>
      <c r="L16" s="33">
        <f t="shared" ref="L16:L17" si="14">K16*100/Y16</f>
        <v>1.2827412988876929</v>
      </c>
      <c r="M16" s="32">
        <v>411</v>
      </c>
      <c r="N16" s="33">
        <f t="shared" ref="N16:N17" si="15">M16*100/Y16</f>
        <v>1.2289199856476498</v>
      </c>
      <c r="O16" s="30">
        <v>1407</v>
      </c>
      <c r="P16" s="33">
        <f t="shared" ref="P16:P17" si="16">O16*100/Y16</f>
        <v>4.2070326515966991</v>
      </c>
      <c r="Q16" s="30">
        <v>9817</v>
      </c>
      <c r="R16" s="31">
        <f t="shared" ref="R16:R17" si="17">Q16*100/Y16</f>
        <v>29.353546226527929</v>
      </c>
      <c r="S16" s="32"/>
      <c r="T16" s="32"/>
      <c r="U16" s="30">
        <v>4481</v>
      </c>
      <c r="V16" s="33">
        <f t="shared" ref="V16:V17" si="18">U16*100/Y16</f>
        <v>13.398516923812942</v>
      </c>
      <c r="W16" s="30">
        <v>1475</v>
      </c>
      <c r="X16" s="34">
        <f t="shared" ref="X16:X17" si="19">W16*100/Y16</f>
        <v>4.4103576127257504</v>
      </c>
      <c r="Y16" s="35">
        <f t="shared" si="10"/>
        <v>33444</v>
      </c>
    </row>
    <row r="17" spans="1:25" s="17" customFormat="1" x14ac:dyDescent="0.25">
      <c r="A17" s="26" t="s">
        <v>18</v>
      </c>
      <c r="B17" s="27">
        <v>109574</v>
      </c>
      <c r="C17" s="28">
        <f t="shared" si="9"/>
        <v>27.44081625203059</v>
      </c>
      <c r="D17" s="36" t="s">
        <v>1</v>
      </c>
      <c r="E17" s="30">
        <v>9396</v>
      </c>
      <c r="F17" s="31">
        <f t="shared" si="11"/>
        <v>31.249168551283756</v>
      </c>
      <c r="G17" s="30">
        <v>2860</v>
      </c>
      <c r="H17" s="31">
        <f t="shared" si="12"/>
        <v>9.5117733138220029</v>
      </c>
      <c r="I17" s="32">
        <v>217</v>
      </c>
      <c r="J17" s="33">
        <f t="shared" si="13"/>
        <v>0.7216974856990821</v>
      </c>
      <c r="K17" s="32">
        <v>508</v>
      </c>
      <c r="L17" s="33">
        <f t="shared" si="14"/>
        <v>1.6895037914061461</v>
      </c>
      <c r="M17" s="32">
        <v>400</v>
      </c>
      <c r="N17" s="33">
        <f t="shared" si="15"/>
        <v>1.3303179459890915</v>
      </c>
      <c r="O17" s="30">
        <v>1119</v>
      </c>
      <c r="P17" s="33">
        <f t="shared" si="16"/>
        <v>3.7215644539044832</v>
      </c>
      <c r="Q17" s="30">
        <v>9658</v>
      </c>
      <c r="R17" s="31">
        <f t="shared" si="17"/>
        <v>32.120526805906614</v>
      </c>
      <c r="S17" s="32"/>
      <c r="T17" s="32"/>
      <c r="U17" s="30">
        <v>4441</v>
      </c>
      <c r="V17" s="33">
        <f t="shared" si="18"/>
        <v>14.769854995343888</v>
      </c>
      <c r="W17" s="30">
        <v>1469</v>
      </c>
      <c r="X17" s="34">
        <f t="shared" si="19"/>
        <v>4.8855926566449384</v>
      </c>
      <c r="Y17" s="35">
        <f t="shared" si="10"/>
        <v>30068</v>
      </c>
    </row>
    <row r="18" spans="1:25" s="17" customFormat="1" x14ac:dyDescent="0.25">
      <c r="A18" s="26" t="s">
        <v>19</v>
      </c>
      <c r="B18" s="27">
        <v>119963</v>
      </c>
      <c r="C18" s="28">
        <f t="shared" si="9"/>
        <v>30.187641189366722</v>
      </c>
      <c r="D18" s="29" t="s">
        <v>0</v>
      </c>
      <c r="E18" s="30">
        <v>12316</v>
      </c>
      <c r="F18" s="31">
        <f>E18*100/Y18</f>
        <v>34.008946816148452</v>
      </c>
      <c r="G18" s="30">
        <v>3820</v>
      </c>
      <c r="H18" s="31">
        <f>G18*100/Y18</f>
        <v>10.548406693543933</v>
      </c>
      <c r="I18" s="32">
        <v>257</v>
      </c>
      <c r="J18" s="33">
        <f>I18*100/Y18</f>
        <v>0.70967029325675157</v>
      </c>
      <c r="K18" s="32">
        <v>672</v>
      </c>
      <c r="L18" s="33">
        <f>K18*100/Y18</f>
        <v>1.8556359419009223</v>
      </c>
      <c r="M18" s="32">
        <v>539</v>
      </c>
      <c r="N18" s="33">
        <f>M18*100/Y18</f>
        <v>1.4883746617330313</v>
      </c>
      <c r="O18" s="30">
        <v>1755</v>
      </c>
      <c r="P18" s="33">
        <f>O18*100/Y18</f>
        <v>4.8461920804108907</v>
      </c>
      <c r="Q18" s="30">
        <v>12034</v>
      </c>
      <c r="R18" s="31">
        <f>Q18*100/Y18</f>
        <v>33.230242447672168</v>
      </c>
      <c r="S18" s="32"/>
      <c r="T18" s="32"/>
      <c r="U18" s="30">
        <v>3254</v>
      </c>
      <c r="V18" s="33">
        <f>U18*100/Y18</f>
        <v>8.9854752305738117</v>
      </c>
      <c r="W18" s="30">
        <v>1567</v>
      </c>
      <c r="X18" s="34">
        <f>W18*100/Y18</f>
        <v>4.3270558347600376</v>
      </c>
      <c r="Y18" s="35">
        <f t="shared" si="10"/>
        <v>36214</v>
      </c>
    </row>
    <row r="19" spans="1:25" s="17" customFormat="1" x14ac:dyDescent="0.25">
      <c r="A19" s="26" t="s">
        <v>20</v>
      </c>
      <c r="B19" s="37">
        <v>118194</v>
      </c>
      <c r="C19" s="28">
        <f t="shared" si="9"/>
        <v>48.867116774117129</v>
      </c>
      <c r="D19" s="29" t="s">
        <v>0</v>
      </c>
      <c r="E19" s="30">
        <v>33377</v>
      </c>
      <c r="F19" s="31">
        <f>E19*100/Y19</f>
        <v>57.787665777900898</v>
      </c>
      <c r="G19" s="30">
        <v>5241</v>
      </c>
      <c r="H19" s="31">
        <f>G19*100/Y19</f>
        <v>9.0740676616226317</v>
      </c>
      <c r="I19" s="32">
        <v>696</v>
      </c>
      <c r="J19" s="33">
        <f>I19*100/Y19</f>
        <v>1.2050278749264172</v>
      </c>
      <c r="K19" s="32">
        <v>492</v>
      </c>
      <c r="L19" s="33">
        <f>K19*100/Y19</f>
        <v>0.85183004951695007</v>
      </c>
      <c r="M19" s="32">
        <v>821</v>
      </c>
      <c r="N19" s="33">
        <f>M19*100/Y19</f>
        <v>1.4214481110841788</v>
      </c>
      <c r="O19" s="30">
        <v>1390</v>
      </c>
      <c r="P19" s="33">
        <f>O19*100/Y19</f>
        <v>2.4065930260743102</v>
      </c>
      <c r="Q19" s="30">
        <v>13916</v>
      </c>
      <c r="R19" s="31">
        <f>Q19*100/Y19</f>
        <v>24.093632050971294</v>
      </c>
      <c r="S19" s="32"/>
      <c r="T19" s="32"/>
      <c r="U19" s="32">
        <v>40</v>
      </c>
      <c r="V19" s="33">
        <f>U19*100/Y19</f>
        <v>6.9254475570483739E-2</v>
      </c>
      <c r="W19" s="30">
        <v>1785</v>
      </c>
      <c r="X19" s="34">
        <f>W19*100/Y19</f>
        <v>3.0904809723328368</v>
      </c>
      <c r="Y19" s="35">
        <f t="shared" si="10"/>
        <v>57758</v>
      </c>
    </row>
    <row r="20" spans="1:25" s="17" customFormat="1" x14ac:dyDescent="0.25">
      <c r="A20" s="26" t="s">
        <v>21</v>
      </c>
      <c r="B20" s="40">
        <v>124068</v>
      </c>
      <c r="C20" s="28">
        <f t="shared" si="9"/>
        <v>46.317342102717866</v>
      </c>
      <c r="D20" s="29" t="s">
        <v>0</v>
      </c>
      <c r="E20" s="30">
        <v>23577</v>
      </c>
      <c r="F20" s="31">
        <f>E20*100/Y20</f>
        <v>41.028452101279036</v>
      </c>
      <c r="G20" s="30">
        <v>9972</v>
      </c>
      <c r="H20" s="31">
        <f>G20*100/Y20</f>
        <v>17.353171495693029</v>
      </c>
      <c r="I20" s="32">
        <v>589</v>
      </c>
      <c r="J20" s="33">
        <f>I20*100/Y20</f>
        <v>1.024971721917689</v>
      </c>
      <c r="K20" s="30">
        <v>1998</v>
      </c>
      <c r="L20" s="33">
        <f>K20*100/Y20</f>
        <v>3.476898981989037</v>
      </c>
      <c r="M20" s="32">
        <v>670</v>
      </c>
      <c r="N20" s="33">
        <f>M20*100/Y20</f>
        <v>1.1659270860523796</v>
      </c>
      <c r="O20" s="30">
        <v>3620</v>
      </c>
      <c r="P20" s="33">
        <f>O20*100/Y20</f>
        <v>6.299486644044201</v>
      </c>
      <c r="Q20" s="30">
        <v>14966</v>
      </c>
      <c r="R20" s="31">
        <f>Q20*100/Y20</f>
        <v>26.043678760984946</v>
      </c>
      <c r="S20" s="32"/>
      <c r="T20" s="32"/>
      <c r="U20" s="32">
        <v>252</v>
      </c>
      <c r="V20" s="33">
        <f>U20*100/Y20</f>
        <v>0.43852779953014881</v>
      </c>
      <c r="W20" s="30">
        <v>1821</v>
      </c>
      <c r="X20" s="34">
        <f>W20*100/Y20</f>
        <v>3.1688854085095275</v>
      </c>
      <c r="Y20" s="35">
        <f t="shared" si="10"/>
        <v>57465</v>
      </c>
    </row>
    <row r="21" spans="1:25" s="17" customFormat="1" x14ac:dyDescent="0.25">
      <c r="A21" s="51" t="s">
        <v>22</v>
      </c>
      <c r="B21" s="8">
        <v>124344</v>
      </c>
      <c r="C21" s="18">
        <f t="shared" si="9"/>
        <v>41.272598597439362</v>
      </c>
      <c r="D21" s="25" t="s">
        <v>0</v>
      </c>
      <c r="E21" s="2">
        <v>24733</v>
      </c>
      <c r="F21" s="5">
        <f t="shared" ref="F21:F29" si="20">E21*100/Y21</f>
        <v>48.193686671862821</v>
      </c>
      <c r="G21" s="2">
        <v>5532</v>
      </c>
      <c r="H21" s="5">
        <f t="shared" ref="H21:H29" si="21">G21*100/Y21</f>
        <v>10.77942322681216</v>
      </c>
      <c r="I21" s="3">
        <v>644</v>
      </c>
      <c r="J21" s="6">
        <f t="shared" ref="J21:J29" si="22">I21*100/Y21</f>
        <v>1.2548713951675761</v>
      </c>
      <c r="K21" s="3">
        <v>970</v>
      </c>
      <c r="L21" s="6">
        <f t="shared" ref="L21:L29" si="23">K21*100/Y21</f>
        <v>1.8901013250194856</v>
      </c>
      <c r="M21" s="3">
        <v>889</v>
      </c>
      <c r="N21" s="6">
        <f t="shared" ref="N21:N29" si="24">M21*100/Y21</f>
        <v>1.7322681215900233</v>
      </c>
      <c r="O21" s="2">
        <v>2515</v>
      </c>
      <c r="P21" s="6">
        <f t="shared" ref="P21:P29" si="25">O21*100/Y21</f>
        <v>4.9006235385814501</v>
      </c>
      <c r="Q21" s="2">
        <v>14006</v>
      </c>
      <c r="R21" s="5">
        <f t="shared" ref="R21:R29" si="26">Q21*100/Y21</f>
        <v>27.291504286827749</v>
      </c>
      <c r="S21" s="3"/>
      <c r="T21" s="3"/>
      <c r="U21" s="3">
        <v>102</v>
      </c>
      <c r="V21" s="6">
        <f t="shared" ref="V21:V29" si="27">U21*100/Y21</f>
        <v>0.19875292283710055</v>
      </c>
      <c r="W21" s="2">
        <v>1929</v>
      </c>
      <c r="X21" s="7">
        <f t="shared" ref="X21:X29" si="28">W21*100/Y21</f>
        <v>3.7587685113016369</v>
      </c>
      <c r="Y21" s="4">
        <f t="shared" si="10"/>
        <v>51320</v>
      </c>
    </row>
    <row r="22" spans="1:25" s="17" customFormat="1" x14ac:dyDescent="0.25">
      <c r="A22" s="51" t="s">
        <v>23</v>
      </c>
      <c r="B22" s="19">
        <v>126650</v>
      </c>
      <c r="C22" s="18">
        <f t="shared" si="9"/>
        <v>47.255428345834979</v>
      </c>
      <c r="D22" s="25" t="s">
        <v>0</v>
      </c>
      <c r="E22" s="2">
        <v>37534</v>
      </c>
      <c r="F22" s="5">
        <f t="shared" si="20"/>
        <v>62.714498153686776</v>
      </c>
      <c r="G22" s="2">
        <v>5186</v>
      </c>
      <c r="H22" s="5">
        <f t="shared" si="21"/>
        <v>8.6651406038530308</v>
      </c>
      <c r="I22" s="3">
        <v>815</v>
      </c>
      <c r="J22" s="6">
        <f t="shared" si="22"/>
        <v>1.3617604304165483</v>
      </c>
      <c r="K22" s="3">
        <v>390</v>
      </c>
      <c r="L22" s="6">
        <f t="shared" si="23"/>
        <v>0.65163996056742801</v>
      </c>
      <c r="M22" s="3">
        <v>659</v>
      </c>
      <c r="N22" s="6">
        <f t="shared" si="24"/>
        <v>1.1011044461895771</v>
      </c>
      <c r="O22" s="2">
        <v>1152</v>
      </c>
      <c r="P22" s="6">
        <f t="shared" si="25"/>
        <v>1.9248441912145566</v>
      </c>
      <c r="Q22" s="2">
        <v>12494</v>
      </c>
      <c r="R22" s="5">
        <f t="shared" si="26"/>
        <v>20.875870941870375</v>
      </c>
      <c r="S22" s="3"/>
      <c r="T22" s="3"/>
      <c r="U22" s="3">
        <v>42</v>
      </c>
      <c r="V22" s="6">
        <f t="shared" si="27"/>
        <v>7.0176611138030712E-2</v>
      </c>
      <c r="W22" s="2">
        <v>1577</v>
      </c>
      <c r="X22" s="7">
        <f t="shared" si="28"/>
        <v>2.6349646610636768</v>
      </c>
      <c r="Y22" s="4">
        <f t="shared" si="10"/>
        <v>59849</v>
      </c>
    </row>
    <row r="23" spans="1:25" s="17" customFormat="1" x14ac:dyDescent="0.25">
      <c r="A23" s="51" t="s">
        <v>24</v>
      </c>
      <c r="B23" s="19">
        <v>117665</v>
      </c>
      <c r="C23" s="18">
        <f t="shared" si="9"/>
        <v>42.332044363234608</v>
      </c>
      <c r="D23" s="25" t="s">
        <v>0</v>
      </c>
      <c r="E23" s="2">
        <v>27447</v>
      </c>
      <c r="F23" s="5">
        <f t="shared" si="20"/>
        <v>55.103392892993377</v>
      </c>
      <c r="G23" s="2">
        <v>4018</v>
      </c>
      <c r="H23" s="5">
        <f t="shared" si="21"/>
        <v>8.0666532824733981</v>
      </c>
      <c r="I23" s="3">
        <v>555</v>
      </c>
      <c r="J23" s="6">
        <f t="shared" si="22"/>
        <v>1.1142340895402529</v>
      </c>
      <c r="K23" s="3">
        <v>726</v>
      </c>
      <c r="L23" s="6">
        <f t="shared" si="23"/>
        <v>1.4575386468580607</v>
      </c>
      <c r="M23" s="2">
        <v>1066</v>
      </c>
      <c r="N23" s="6">
        <f t="shared" si="24"/>
        <v>2.1401325035133509</v>
      </c>
      <c r="O23" s="2">
        <v>1367</v>
      </c>
      <c r="P23" s="6">
        <f t="shared" si="25"/>
        <v>2.7444288295522989</v>
      </c>
      <c r="Q23" s="2">
        <v>13009</v>
      </c>
      <c r="R23" s="5">
        <f t="shared" si="26"/>
        <v>26.117245533025496</v>
      </c>
      <c r="S23" s="3"/>
      <c r="T23" s="3"/>
      <c r="U23" s="3">
        <v>50</v>
      </c>
      <c r="V23" s="6">
        <f t="shared" si="27"/>
        <v>0.1003814495081309</v>
      </c>
      <c r="W23" s="2">
        <v>1572</v>
      </c>
      <c r="X23" s="7">
        <f t="shared" si="28"/>
        <v>3.1559927725356354</v>
      </c>
      <c r="Y23" s="4">
        <f t="shared" si="10"/>
        <v>49810</v>
      </c>
    </row>
    <row r="24" spans="1:25" s="17" customFormat="1" x14ac:dyDescent="0.25">
      <c r="A24" s="51" t="s">
        <v>25</v>
      </c>
      <c r="B24" s="19">
        <v>123770</v>
      </c>
      <c r="C24" s="18">
        <f t="shared" si="9"/>
        <v>36.395734022784197</v>
      </c>
      <c r="D24" s="25" t="s">
        <v>0</v>
      </c>
      <c r="E24" s="2">
        <v>23510</v>
      </c>
      <c r="F24" s="5">
        <f t="shared" si="20"/>
        <v>52.189934956822874</v>
      </c>
      <c r="G24" s="2">
        <v>4215</v>
      </c>
      <c r="H24" s="5">
        <f t="shared" si="21"/>
        <v>9.3568939108042706</v>
      </c>
      <c r="I24" s="3">
        <v>464</v>
      </c>
      <c r="J24" s="6">
        <f t="shared" si="22"/>
        <v>1.0300352964681332</v>
      </c>
      <c r="K24" s="3">
        <v>727</v>
      </c>
      <c r="L24" s="6">
        <f t="shared" si="23"/>
        <v>1.6138699580438209</v>
      </c>
      <c r="M24" s="3">
        <v>474</v>
      </c>
      <c r="N24" s="6">
        <f t="shared" si="24"/>
        <v>1.0522343330299464</v>
      </c>
      <c r="O24" s="2">
        <v>2593</v>
      </c>
      <c r="P24" s="6">
        <f t="shared" si="25"/>
        <v>5.7562101804781669</v>
      </c>
      <c r="Q24" s="2">
        <v>11631</v>
      </c>
      <c r="R24" s="5">
        <f t="shared" si="26"/>
        <v>25.819699425044952</v>
      </c>
      <c r="S24" s="3"/>
      <c r="T24" s="3"/>
      <c r="U24" s="3">
        <v>46</v>
      </c>
      <c r="V24" s="6">
        <f t="shared" si="27"/>
        <v>0.1021155681843408</v>
      </c>
      <c r="W24" s="2">
        <v>1387</v>
      </c>
      <c r="X24" s="7">
        <f t="shared" si="28"/>
        <v>3.0790063711234934</v>
      </c>
      <c r="Y24" s="4">
        <f t="shared" si="10"/>
        <v>45047</v>
      </c>
    </row>
    <row r="25" spans="1:25" s="17" customFormat="1" x14ac:dyDescent="0.25">
      <c r="A25" s="26" t="s">
        <v>26</v>
      </c>
      <c r="B25" s="39">
        <v>110802</v>
      </c>
      <c r="C25" s="28">
        <f t="shared" si="9"/>
        <v>29.291890038085956</v>
      </c>
      <c r="D25" s="29" t="s">
        <v>0</v>
      </c>
      <c r="E25" s="30">
        <v>16348</v>
      </c>
      <c r="F25" s="31">
        <f t="shared" si="20"/>
        <v>50.369731328567909</v>
      </c>
      <c r="G25" s="30">
        <v>1636</v>
      </c>
      <c r="H25" s="31">
        <f t="shared" si="21"/>
        <v>5.0406704461424701</v>
      </c>
      <c r="I25" s="30">
        <v>350</v>
      </c>
      <c r="J25" s="33">
        <f t="shared" si="22"/>
        <v>1.0783830416563964</v>
      </c>
      <c r="K25" s="30">
        <v>519</v>
      </c>
      <c r="L25" s="33">
        <f t="shared" si="23"/>
        <v>1.5990879960561992</v>
      </c>
      <c r="M25" s="30">
        <v>1824</v>
      </c>
      <c r="N25" s="33">
        <f t="shared" si="24"/>
        <v>5.6199161942321911</v>
      </c>
      <c r="O25" s="30">
        <v>642</v>
      </c>
      <c r="P25" s="33">
        <f t="shared" si="25"/>
        <v>1.9780626078383041</v>
      </c>
      <c r="Q25" s="30">
        <v>10028</v>
      </c>
      <c r="R25" s="31">
        <f t="shared" si="26"/>
        <v>30.897214690658121</v>
      </c>
      <c r="S25" s="30"/>
      <c r="T25" s="30"/>
      <c r="U25" s="30">
        <v>36</v>
      </c>
      <c r="V25" s="33">
        <f t="shared" si="27"/>
        <v>0.1109193985703722</v>
      </c>
      <c r="W25" s="30">
        <v>1073</v>
      </c>
      <c r="X25" s="34">
        <f t="shared" si="28"/>
        <v>3.3060142962780379</v>
      </c>
      <c r="Y25" s="35">
        <f t="shared" si="10"/>
        <v>32456</v>
      </c>
    </row>
    <row r="26" spans="1:25" s="17" customFormat="1" x14ac:dyDescent="0.25">
      <c r="A26" s="26" t="s">
        <v>27</v>
      </c>
      <c r="B26" s="39">
        <v>126680</v>
      </c>
      <c r="C26" s="28">
        <f t="shared" si="9"/>
        <v>31.255131038838016</v>
      </c>
      <c r="D26" s="29" t="s">
        <v>0</v>
      </c>
      <c r="E26" s="30">
        <v>15750</v>
      </c>
      <c r="F26" s="31">
        <f>E26*100/Y26</f>
        <v>39.778754356720718</v>
      </c>
      <c r="G26" s="30">
        <v>2961</v>
      </c>
      <c r="H26" s="31">
        <f>G26*100/Y26</f>
        <v>7.4784058190634948</v>
      </c>
      <c r="I26" s="32">
        <v>909</v>
      </c>
      <c r="J26" s="33">
        <f>I26*100/Y26</f>
        <v>2.295802394302167</v>
      </c>
      <c r="K26" s="30">
        <v>1969</v>
      </c>
      <c r="L26" s="33">
        <f>K26*100/Y26</f>
        <v>4.9729757033894026</v>
      </c>
      <c r="M26" s="30">
        <v>2693</v>
      </c>
      <c r="N26" s="33">
        <f>M26*100/Y26</f>
        <v>6.8015355861999289</v>
      </c>
      <c r="O26" s="30">
        <v>1734</v>
      </c>
      <c r="P26" s="33">
        <f>O26*100/Y26</f>
        <v>4.3794514320351565</v>
      </c>
      <c r="Q26" s="30">
        <v>12559</v>
      </c>
      <c r="R26" s="31">
        <f>Q26*100/Y26</f>
        <v>31.719452442289235</v>
      </c>
      <c r="S26" s="32"/>
      <c r="T26" s="32"/>
      <c r="U26" s="32">
        <v>57</v>
      </c>
      <c r="V26" s="33">
        <f>U26*100/Y26</f>
        <v>0.14396120624337022</v>
      </c>
      <c r="W26" s="32">
        <v>962</v>
      </c>
      <c r="X26" s="34">
        <f>W26*100/Y26</f>
        <v>2.4296610597565289</v>
      </c>
      <c r="Y26" s="35">
        <f t="shared" si="10"/>
        <v>39594</v>
      </c>
    </row>
    <row r="27" spans="1:25" s="17" customFormat="1" x14ac:dyDescent="0.25">
      <c r="A27" s="26" t="s">
        <v>28</v>
      </c>
      <c r="B27" s="39">
        <v>119672</v>
      </c>
      <c r="C27" s="28">
        <f t="shared" si="9"/>
        <v>32.814693495554515</v>
      </c>
      <c r="D27" s="29" t="s">
        <v>0</v>
      </c>
      <c r="E27" s="30">
        <v>21726</v>
      </c>
      <c r="F27" s="31">
        <f>E27*100/Y27</f>
        <v>55.324675324675326</v>
      </c>
      <c r="G27" s="30">
        <v>1708</v>
      </c>
      <c r="H27" s="31">
        <f>G27*100/Y27</f>
        <v>4.3493761140819966</v>
      </c>
      <c r="I27" s="32">
        <v>455</v>
      </c>
      <c r="J27" s="33">
        <f>I27*100/Y27</f>
        <v>1.1586452762923352</v>
      </c>
      <c r="K27" s="32">
        <v>802</v>
      </c>
      <c r="L27" s="33">
        <f>K27*100/Y27</f>
        <v>2.0422714540361597</v>
      </c>
      <c r="M27" s="32">
        <v>527</v>
      </c>
      <c r="N27" s="33">
        <f>M27*100/Y27</f>
        <v>1.3419913419913421</v>
      </c>
      <c r="O27" s="32">
        <v>921</v>
      </c>
      <c r="P27" s="33">
        <f>O27*100/Y27</f>
        <v>2.3453017570664629</v>
      </c>
      <c r="Q27" s="30">
        <v>11888</v>
      </c>
      <c r="R27" s="31">
        <f>Q27*100/Y27</f>
        <v>30.272472625413801</v>
      </c>
      <c r="S27" s="32"/>
      <c r="T27" s="32"/>
      <c r="U27" s="32">
        <v>48</v>
      </c>
      <c r="V27" s="33">
        <f>U27*100/Y27</f>
        <v>0.12223071046600459</v>
      </c>
      <c r="W27" s="30">
        <v>1195</v>
      </c>
      <c r="X27" s="34">
        <f>W27*100/Y27</f>
        <v>3.0430353959765726</v>
      </c>
      <c r="Y27" s="35">
        <f t="shared" si="10"/>
        <v>39270</v>
      </c>
    </row>
    <row r="28" spans="1:25" s="17" customFormat="1" x14ac:dyDescent="0.25">
      <c r="A28" s="51" t="s">
        <v>29</v>
      </c>
      <c r="B28" s="19">
        <v>129456</v>
      </c>
      <c r="C28" s="18">
        <f t="shared" si="9"/>
        <v>34.027005314547026</v>
      </c>
      <c r="D28" s="25" t="s">
        <v>0</v>
      </c>
      <c r="E28" s="2">
        <v>24701</v>
      </c>
      <c r="F28" s="5">
        <f t="shared" si="20"/>
        <v>56.074914869466518</v>
      </c>
      <c r="G28" s="2">
        <v>3548</v>
      </c>
      <c r="H28" s="5">
        <f t="shared" si="21"/>
        <v>8.0544835414301925</v>
      </c>
      <c r="I28" s="3">
        <v>390</v>
      </c>
      <c r="J28" s="6">
        <f t="shared" si="22"/>
        <v>0.88535754824063562</v>
      </c>
      <c r="K28" s="3">
        <v>644</v>
      </c>
      <c r="L28" s="6">
        <f t="shared" si="23"/>
        <v>1.4619750283768445</v>
      </c>
      <c r="M28" s="3">
        <v>565</v>
      </c>
      <c r="N28" s="6">
        <f t="shared" si="24"/>
        <v>1.282633371169126</v>
      </c>
      <c r="O28" s="2">
        <v>1080</v>
      </c>
      <c r="P28" s="6">
        <f t="shared" si="25"/>
        <v>2.4517593643586832</v>
      </c>
      <c r="Q28" s="2">
        <v>11947</v>
      </c>
      <c r="R28" s="5">
        <f t="shared" si="26"/>
        <v>27.121452894438139</v>
      </c>
      <c r="S28" s="3"/>
      <c r="T28" s="3"/>
      <c r="U28" s="3">
        <v>41</v>
      </c>
      <c r="V28" s="6">
        <f t="shared" si="27"/>
        <v>9.3076049943246308E-2</v>
      </c>
      <c r="W28" s="2">
        <v>1134</v>
      </c>
      <c r="X28" s="7">
        <f t="shared" si="28"/>
        <v>2.5743473325766173</v>
      </c>
      <c r="Y28" s="4">
        <f t="shared" si="10"/>
        <v>44050</v>
      </c>
    </row>
    <row r="29" spans="1:25" ht="21.75" customHeight="1" x14ac:dyDescent="0.25">
      <c r="A29" s="11" t="s">
        <v>6</v>
      </c>
      <c r="B29" s="14">
        <f>SUM(B7:B28)</f>
        <v>2665001</v>
      </c>
      <c r="C29" s="24">
        <f>Y29*100/B29</f>
        <v>33.000775609465059</v>
      </c>
      <c r="D29" s="15"/>
      <c r="E29" s="14">
        <f>SUM(E7:E28)</f>
        <v>425287</v>
      </c>
      <c r="F29" s="16">
        <f t="shared" si="20"/>
        <v>48.357137415560032</v>
      </c>
      <c r="G29" s="14">
        <f>SUM(G7:G28)</f>
        <v>88078</v>
      </c>
      <c r="H29" s="15">
        <f t="shared" si="21"/>
        <v>10.014883947281946</v>
      </c>
      <c r="I29" s="11">
        <f>SUM(I7:I28)</f>
        <v>11384</v>
      </c>
      <c r="J29" s="15">
        <f t="shared" si="22"/>
        <v>1.2944144832518638</v>
      </c>
      <c r="K29" s="11">
        <f>SUM(K7:K28)</f>
        <v>15682</v>
      </c>
      <c r="L29" s="15">
        <f t="shared" si="23"/>
        <v>1.7831173512259073</v>
      </c>
      <c r="M29" s="11">
        <f>SUM(M7:M28)</f>
        <v>17043</v>
      </c>
      <c r="N29" s="15">
        <f t="shared" si="24"/>
        <v>1.9378694692604987</v>
      </c>
      <c r="O29" s="11">
        <f>SUM(O7:O28)</f>
        <v>30337</v>
      </c>
      <c r="P29" s="15">
        <f t="shared" si="25"/>
        <v>3.4494599594528985</v>
      </c>
      <c r="Q29" s="14">
        <f>SUM(Q7:Q28)</f>
        <v>242599</v>
      </c>
      <c r="R29" s="15">
        <f t="shared" si="26"/>
        <v>27.584650318202648</v>
      </c>
      <c r="S29" s="11">
        <f>SUM(S7:S28)</f>
        <v>3062</v>
      </c>
      <c r="T29" s="15">
        <f>S29*100/Y29</f>
        <v>0.34816383939891138</v>
      </c>
      <c r="U29" s="11">
        <f>SUM(U7:U28)</f>
        <v>14761</v>
      </c>
      <c r="V29" s="15">
        <f t="shared" si="27"/>
        <v>1.6783953080886123</v>
      </c>
      <c r="W29" s="14">
        <f>SUM(W7:W28)</f>
        <v>31238</v>
      </c>
      <c r="X29" s="15">
        <f t="shared" si="28"/>
        <v>3.55190790827668</v>
      </c>
      <c r="Y29" s="14">
        <f>SUM(Y7:Y28)</f>
        <v>879471</v>
      </c>
    </row>
    <row r="31" spans="1:25" x14ac:dyDescent="0.25">
      <c r="A31" s="45"/>
      <c r="B31" s="46" t="s">
        <v>38</v>
      </c>
      <c r="G31"/>
      <c r="H31"/>
      <c r="I31"/>
      <c r="J31"/>
    </row>
    <row r="32" spans="1:25" x14ac:dyDescent="0.25">
      <c r="A32" s="47" t="s">
        <v>39</v>
      </c>
      <c r="B32" s="47" t="s">
        <v>50</v>
      </c>
      <c r="G32"/>
      <c r="H32"/>
      <c r="I32"/>
      <c r="J32"/>
    </row>
    <row r="33" spans="1:10" x14ac:dyDescent="0.25">
      <c r="A33" s="47" t="s">
        <v>40</v>
      </c>
      <c r="B33" s="47" t="s">
        <v>51</v>
      </c>
      <c r="G33"/>
      <c r="H33" t="s">
        <v>37</v>
      </c>
      <c r="I33"/>
      <c r="J33"/>
    </row>
    <row r="34" spans="1:10" x14ac:dyDescent="0.25">
      <c r="A34" s="47" t="s">
        <v>41</v>
      </c>
      <c r="B34" s="47" t="s">
        <v>52</v>
      </c>
      <c r="G34"/>
      <c r="H34"/>
      <c r="I34"/>
      <c r="J34"/>
    </row>
    <row r="35" spans="1:10" x14ac:dyDescent="0.25">
      <c r="A35" s="47" t="s">
        <v>42</v>
      </c>
      <c r="B35" s="47" t="s">
        <v>53</v>
      </c>
      <c r="G35"/>
      <c r="H35"/>
      <c r="I35"/>
      <c r="J35"/>
    </row>
    <row r="36" spans="1:10" x14ac:dyDescent="0.25">
      <c r="A36" s="47" t="s">
        <v>43</v>
      </c>
      <c r="B36" s="47" t="s">
        <v>54</v>
      </c>
      <c r="G36"/>
      <c r="H36"/>
      <c r="I36"/>
      <c r="J36"/>
    </row>
    <row r="37" spans="1:10" x14ac:dyDescent="0.25">
      <c r="A37" s="47" t="s">
        <v>44</v>
      </c>
      <c r="B37" s="47" t="s">
        <v>55</v>
      </c>
      <c r="G37"/>
      <c r="H37"/>
      <c r="I37"/>
      <c r="J37"/>
    </row>
    <row r="38" spans="1:10" x14ac:dyDescent="0.25">
      <c r="A38" s="47" t="s">
        <v>45</v>
      </c>
      <c r="B38" s="47" t="s">
        <v>56</v>
      </c>
      <c r="G38"/>
      <c r="H38"/>
      <c r="I38"/>
      <c r="J38"/>
    </row>
    <row r="39" spans="1:10" x14ac:dyDescent="0.25">
      <c r="A39" s="47" t="s">
        <v>46</v>
      </c>
      <c r="B39" s="47" t="s">
        <v>57</v>
      </c>
      <c r="G39"/>
      <c r="H39"/>
      <c r="I39"/>
      <c r="J39"/>
    </row>
    <row r="40" spans="1:10" x14ac:dyDescent="0.25">
      <c r="A40" s="47" t="s">
        <v>47</v>
      </c>
      <c r="B40" s="47" t="s">
        <v>58</v>
      </c>
      <c r="G40"/>
      <c r="H40"/>
      <c r="I40"/>
      <c r="J40"/>
    </row>
    <row r="41" spans="1:10" x14ac:dyDescent="0.25">
      <c r="A41" s="47" t="s">
        <v>48</v>
      </c>
      <c r="B41" s="47" t="s">
        <v>59</v>
      </c>
      <c r="G41"/>
      <c r="H41"/>
      <c r="I41"/>
      <c r="J41"/>
    </row>
    <row r="42" spans="1:10" x14ac:dyDescent="0.25">
      <c r="A42" s="47" t="s">
        <v>49</v>
      </c>
      <c r="B42" s="47" t="s">
        <v>60</v>
      </c>
      <c r="G42"/>
      <c r="H42"/>
      <c r="I42"/>
      <c r="J42"/>
    </row>
  </sheetData>
  <mergeCells count="3">
    <mergeCell ref="B2:X2"/>
    <mergeCell ref="B3:X3"/>
    <mergeCell ref="B4:X4"/>
  </mergeCells>
  <pageMargins left="0.70866141732283472" right="0.70866141732283472" top="1.299212598425197" bottom="0.74803149606299213" header="0.31496062992125984" footer="0.31496062992125984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Computo Final MR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Gonzalez Rodriguez</cp:lastModifiedBy>
  <cp:lastPrinted>2019-06-10T18:13:30Z</cp:lastPrinted>
  <dcterms:created xsi:type="dcterms:W3CDTF">2019-06-02T23:46:06Z</dcterms:created>
  <dcterms:modified xsi:type="dcterms:W3CDTF">2019-10-14T18:56:04Z</dcterms:modified>
</cp:coreProperties>
</file>